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ducth\Desktop\"/>
    </mc:Choice>
  </mc:AlternateContent>
  <xr:revisionPtr revIDLastSave="0" documentId="13_ncr:1_{D4FE5411-842F-464B-ACA6-59D8BC2FB10F}" xr6:coauthVersionLast="47" xr6:coauthVersionMax="47" xr10:uidLastSave="{00000000-0000-0000-0000-000000000000}"/>
  <bookViews>
    <workbookView xWindow="-110" yWindow="-110" windowWidth="19420" windowHeight="10300" xr2:uid="{4E73B4E2-2FB6-4336-811D-CC8C022592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C51" i="1"/>
  <c r="C48" i="1"/>
  <c r="C43" i="1"/>
  <c r="C41" i="1"/>
  <c r="C39" i="1"/>
  <c r="E53" i="1"/>
  <c r="E76" i="1"/>
  <c r="E73" i="1"/>
  <c r="E70" i="1"/>
  <c r="E29" i="1" l="1"/>
  <c r="E30" i="1"/>
  <c r="E32" i="1"/>
  <c r="C28" i="1"/>
  <c r="E28" i="1" s="1"/>
  <c r="D55" i="1"/>
  <c r="C55" i="1"/>
  <c r="E57" i="1"/>
  <c r="E58" i="1"/>
  <c r="E59" i="1"/>
  <c r="E60" i="1"/>
  <c r="E61" i="1"/>
  <c r="E62" i="1"/>
  <c r="E63" i="1"/>
  <c r="E64" i="1"/>
  <c r="E65" i="1"/>
  <c r="E56" i="1"/>
  <c r="D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C37" i="1"/>
  <c r="E37" i="1" s="1"/>
  <c r="C27" i="1"/>
  <c r="E27" i="1" s="1"/>
  <c r="E22" i="1"/>
  <c r="E23" i="1"/>
  <c r="E24" i="1"/>
  <c r="E25" i="1"/>
  <c r="E21" i="1"/>
  <c r="E55" i="1" l="1"/>
</calcChain>
</file>

<file path=xl/sharedStrings.xml><?xml version="1.0" encoding="utf-8"?>
<sst xmlns="http://schemas.openxmlformats.org/spreadsheetml/2006/main" count="123" uniqueCount="100">
  <si>
    <t>CỘNG HOÀ XÃ HỘI CHỦ NGHĨA VIỆT NAM</t>
  </si>
  <si>
    <t xml:space="preserve">BIÊN BẢN </t>
  </si>
  <si>
    <t>(V/v thực hiện công khai tài chính năm 2023)</t>
  </si>
  <si>
    <t>Thời gian:  Vào hồi   14h ngày  31  tháng 01 năm 2024</t>
  </si>
  <si>
    <t>Nội dung:  Tiến hành công khai Tài chính năm 2023</t>
  </si>
  <si>
    <t xml:space="preserve">Thành phần: </t>
  </si>
  <si>
    <t>A. PHẦN THU</t>
  </si>
  <si>
    <t>STT</t>
  </si>
  <si>
    <t>Nội dung</t>
  </si>
  <si>
    <t>KP thường xuyên</t>
  </si>
  <si>
    <t>KP không TX</t>
  </si>
  <si>
    <t>Tổng cộng</t>
  </si>
  <si>
    <t>I</t>
  </si>
  <si>
    <t>Ngân sách</t>
  </si>
  <si>
    <t>Kinh phí bổ sung</t>
  </si>
  <si>
    <t>II</t>
  </si>
  <si>
    <t>Phần thu từ học sinh</t>
  </si>
  <si>
    <t>B. PHẦN CHI</t>
  </si>
  <si>
    <t>Kinh phí TX</t>
  </si>
  <si>
    <t xml:space="preserve"> Tổng cộng </t>
  </si>
  <si>
    <t>Chi ngân sách</t>
  </si>
  <si>
    <t>Tiền lương</t>
  </si>
  <si>
    <t>Phụ cấp lương</t>
  </si>
  <si>
    <t>Các khoản đóng góp</t>
  </si>
  <si>
    <t>Thanh toán dịch vụ công cộng</t>
  </si>
  <si>
    <t>Vật tư văn phòng</t>
  </si>
  <si>
    <t>Thông tin, tuyên truyền, liên lạc</t>
  </si>
  <si>
    <t>Hội nghị</t>
  </si>
  <si>
    <t>Công tác phí</t>
  </si>
  <si>
    <t>Chi phí thuê mướn</t>
  </si>
  <si>
    <t>Chi khác</t>
  </si>
  <si>
    <t>Chi học phí</t>
  </si>
  <si>
    <t xml:space="preserve">Chi phí nghiệp vụ chuyên môn </t>
  </si>
  <si>
    <t>Biên bản đã được công khai tới toàn thể hội đồng</t>
  </si>
  <si>
    <t>Biên bản kết thúc vào hồi  16 giờ  cùng ngày.</t>
  </si>
  <si>
    <t xml:space="preserve"> Hiệu Trưởng</t>
  </si>
  <si>
    <t xml:space="preserve"> Phó hiệu trưởng</t>
  </si>
  <si>
    <t>CTCĐ</t>
  </si>
  <si>
    <t>Tổ trưởng tổ KHXH</t>
  </si>
  <si>
    <t>Thanh tra nhân dân</t>
  </si>
  <si>
    <t xml:space="preserve">   Kế toán</t>
  </si>
  <si>
    <t>Kinh phí năm 2022 chuyển sang</t>
  </si>
  <si>
    <t>Kinh phí đầu năm 2023</t>
  </si>
  <si>
    <t>Kinh phí chuyển năm sau</t>
  </si>
  <si>
    <t xml:space="preserve"> hỗ trợ khác</t>
  </si>
  <si>
    <t>Tiền thưởng</t>
  </si>
  <si>
    <t>Phúc lợi tập thể</t>
  </si>
  <si>
    <t xml:space="preserve">Sửa chữa, duy tu tài sản </t>
  </si>
  <si>
    <t>Mua sắm tài sản phục vụ công tác chuyên môn</t>
  </si>
  <si>
    <t>Chi phí nghiệp vụ chuyên môn của từng ngành</t>
  </si>
  <si>
    <t>6000</t>
  </si>
  <si>
    <t>6100</t>
  </si>
  <si>
    <t>6150</t>
  </si>
  <si>
    <t>6200</t>
  </si>
  <si>
    <t>6250</t>
  </si>
  <si>
    <t>6300</t>
  </si>
  <si>
    <t>6500</t>
  </si>
  <si>
    <t>6550</t>
  </si>
  <si>
    <t>6600</t>
  </si>
  <si>
    <t>6650</t>
  </si>
  <si>
    <t>6700</t>
  </si>
  <si>
    <t>6750</t>
  </si>
  <si>
    <t>6900</t>
  </si>
  <si>
    <t>6950</t>
  </si>
  <si>
    <t>7000</t>
  </si>
  <si>
    <t>7750</t>
  </si>
  <si>
    <t>Dư đầu năm 2023</t>
  </si>
  <si>
    <t>Thu học phí năm 2023</t>
  </si>
  <si>
    <t xml:space="preserve">Học phí sử dụng trong năm </t>
  </si>
  <si>
    <t>Số dư chuyển sang năm 2024</t>
  </si>
  <si>
    <t xml:space="preserve">C. </t>
  </si>
  <si>
    <t>Miễn giảm học phí</t>
  </si>
  <si>
    <t>Số học sinh được miễn giảm</t>
  </si>
  <si>
    <t>Số tiền miễn giảm</t>
  </si>
  <si>
    <t>Số học sinh được học bổng</t>
  </si>
  <si>
    <t>Học bổng +  tiền đồ dùng học tập cho HS chính sách</t>
  </si>
  <si>
    <t>Số tiền chi trả</t>
  </si>
  <si>
    <t>Chi phí học tập</t>
  </si>
  <si>
    <t>Số học sinh được hưởng</t>
  </si>
  <si>
    <t>Số tiền</t>
  </si>
  <si>
    <t>CHÍNH SÁCH MIỄN GIẢM HỌC PHÍ, HỌC BỔNG, CPHT  NH 2022-2023</t>
  </si>
  <si>
    <t>Sau khi tiến hành kiểm tra quyết toán kinh phí năm 2023, kết quả kiểm tra như sau:</t>
  </si>
  <si>
    <t>KP  không TX</t>
  </si>
  <si>
    <r>
      <t xml:space="preserve"> </t>
    </r>
    <r>
      <rPr>
        <b/>
        <u/>
        <sz val="13"/>
        <color theme="1"/>
        <rFont val="Times New Roman"/>
        <family val="1"/>
      </rPr>
      <t>Độc lập - Tự do - Hạnh phúc</t>
    </r>
  </si>
  <si>
    <t>Mức thu: 85.000đ/tháng/hs</t>
  </si>
  <si>
    <t>Trường THCS Cổ Dũng</t>
  </si>
  <si>
    <t>Địa điểm:  Tại văn phòng Trường THCS Cổ Dũng</t>
  </si>
  <si>
    <t>1. Bà Nguyễn Thị Quế</t>
  </si>
  <si>
    <t xml:space="preserve">2. Ông Nguyễn Hữu Huân                  </t>
  </si>
  <si>
    <t xml:space="preserve">3. Bà Nguyễn Thị Lan    </t>
  </si>
  <si>
    <t>Tổ trưởng tổ KHTN</t>
  </si>
  <si>
    <t xml:space="preserve">4. Bà Phan Thị Hưng                      </t>
  </si>
  <si>
    <t>5. Bà Nguyễn Thị Bình</t>
  </si>
  <si>
    <t>6. Bà Nguyễn Thị Như Hoa                       - Giáo viên -Thư ký</t>
  </si>
  <si>
    <t xml:space="preserve">7. Bà Phan Hiền Lương                  </t>
  </si>
  <si>
    <t>Cổ Dũng, ngày  31 tháng  01   năm 2024</t>
  </si>
  <si>
    <t>Miễn: kì I 14, kì II 10. Giảm: kì I 13, kì II 18</t>
  </si>
  <si>
    <t>kì I 11, kì II 12</t>
  </si>
  <si>
    <t xml:space="preserve">      HIỆU TRƯỞNG                          CTCĐ                     THANH TRA NHÂN DÂN                        KẾ TOÁN  </t>
  </si>
  <si>
    <t xml:space="preserve">  Nguyễn Thị Quế                    Nguyễn Thị Lan              Nguyễn ThịNhư Hoa                     Phan Hiền Lương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</si>
</sst>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6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3E7B-D68E-4FA0-BA76-A0942FAB749E}">
  <dimension ref="A1:J85"/>
  <sheetViews>
    <sheetView tabSelected="1" workbookViewId="0">
      <selection activeCell="F80" sqref="F80"/>
    </sheetView>
  </sheetViews>
  <sheetFormatPr defaultColWidth="8.75" defaultRowHeight="16.5"/>
  <cols>
    <col min="1" max="1" width="8.83203125" style="2" bestFit="1" customWidth="1"/>
    <col min="2" max="2" width="34.83203125" style="2" customWidth="1"/>
    <col min="3" max="3" width="20.1640625" style="2" customWidth="1"/>
    <col min="4" max="4" width="19.5" style="2" customWidth="1"/>
    <col min="5" max="5" width="18.9140625" style="2" customWidth="1"/>
    <col min="6" max="6" width="17.9140625" style="2" bestFit="1" customWidth="1"/>
    <col min="7" max="7" width="8.75" style="2"/>
    <col min="8" max="8" width="13.83203125" style="2" bestFit="1" customWidth="1"/>
    <col min="9" max="16384" width="8.75" style="2"/>
  </cols>
  <sheetData>
    <row r="1" spans="1:5">
      <c r="A1" s="1" t="s">
        <v>85</v>
      </c>
      <c r="C1" s="19" t="s">
        <v>0</v>
      </c>
      <c r="D1" s="19"/>
      <c r="E1" s="19"/>
    </row>
    <row r="2" spans="1:5">
      <c r="C2" s="19" t="s">
        <v>83</v>
      </c>
      <c r="D2" s="19"/>
      <c r="E2" s="19"/>
    </row>
    <row r="4" spans="1:5">
      <c r="A4" s="19" t="s">
        <v>1</v>
      </c>
      <c r="B4" s="19"/>
      <c r="C4" s="19"/>
      <c r="D4" s="19"/>
      <c r="E4" s="19"/>
    </row>
    <row r="5" spans="1:5">
      <c r="A5" s="20" t="s">
        <v>2</v>
      </c>
      <c r="B5" s="20"/>
      <c r="C5" s="20"/>
      <c r="D5" s="20"/>
      <c r="E5" s="20"/>
    </row>
    <row r="7" spans="1:5">
      <c r="B7" s="2" t="s">
        <v>3</v>
      </c>
    </row>
    <row r="8" spans="1:5">
      <c r="B8" s="2" t="s">
        <v>86</v>
      </c>
    </row>
    <row r="9" spans="1:5">
      <c r="B9" s="2" t="s">
        <v>4</v>
      </c>
    </row>
    <row r="10" spans="1:5">
      <c r="B10" s="1" t="s">
        <v>5</v>
      </c>
    </row>
    <row r="11" spans="1:5">
      <c r="B11" s="2" t="s">
        <v>87</v>
      </c>
      <c r="C11" s="2" t="s">
        <v>35</v>
      </c>
    </row>
    <row r="12" spans="1:5">
      <c r="B12" s="2" t="s">
        <v>88</v>
      </c>
      <c r="C12" s="2" t="s">
        <v>36</v>
      </c>
    </row>
    <row r="13" spans="1:5">
      <c r="B13" s="2" t="s">
        <v>89</v>
      </c>
      <c r="C13" s="2" t="s">
        <v>37</v>
      </c>
    </row>
    <row r="14" spans="1:5">
      <c r="B14" s="2" t="s">
        <v>91</v>
      </c>
      <c r="C14" s="2" t="s">
        <v>38</v>
      </c>
    </row>
    <row r="15" spans="1:5">
      <c r="B15" s="2" t="s">
        <v>92</v>
      </c>
      <c r="C15" s="2" t="s">
        <v>90</v>
      </c>
    </row>
    <row r="16" spans="1:5">
      <c r="B16" s="2" t="s">
        <v>93</v>
      </c>
      <c r="C16" s="2" t="s">
        <v>39</v>
      </c>
    </row>
    <row r="17" spans="1:8">
      <c r="B17" s="2" t="s">
        <v>94</v>
      </c>
      <c r="C17" s="2" t="s">
        <v>40</v>
      </c>
    </row>
    <row r="18" spans="1:8">
      <c r="B18" s="2" t="s">
        <v>81</v>
      </c>
    </row>
    <row r="19" spans="1:8">
      <c r="A19" s="4" t="s">
        <v>6</v>
      </c>
      <c r="B19" s="5"/>
      <c r="C19" s="5"/>
      <c r="D19" s="5"/>
      <c r="E19" s="5"/>
    </row>
    <row r="20" spans="1:8">
      <c r="A20" s="6" t="s">
        <v>7</v>
      </c>
      <c r="B20" s="6" t="s">
        <v>8</v>
      </c>
      <c r="C20" s="6" t="s">
        <v>9</v>
      </c>
      <c r="D20" s="6" t="s">
        <v>10</v>
      </c>
      <c r="E20" s="6" t="s">
        <v>11</v>
      </c>
    </row>
    <row r="21" spans="1:8">
      <c r="A21" s="5" t="s">
        <v>12</v>
      </c>
      <c r="B21" s="5" t="s">
        <v>13</v>
      </c>
      <c r="C21" s="7">
        <f>C23+C24</f>
        <v>3264349000</v>
      </c>
      <c r="D21" s="7">
        <f>D23+D24</f>
        <v>490600000</v>
      </c>
      <c r="E21" s="7">
        <f>C21+D21</f>
        <v>3754949000</v>
      </c>
      <c r="F21" s="23"/>
    </row>
    <row r="22" spans="1:8">
      <c r="A22" s="5">
        <v>1</v>
      </c>
      <c r="B22" s="5" t="s">
        <v>41</v>
      </c>
      <c r="C22" s="7">
        <v>0</v>
      </c>
      <c r="D22" s="7"/>
      <c r="E22" s="7">
        <f t="shared" ref="E22:E25" si="0">C22+D22</f>
        <v>0</v>
      </c>
      <c r="F22" s="23"/>
    </row>
    <row r="23" spans="1:8">
      <c r="A23" s="5">
        <v>2</v>
      </c>
      <c r="B23" s="5" t="s">
        <v>42</v>
      </c>
      <c r="C23" s="7">
        <v>3043000000</v>
      </c>
      <c r="D23" s="7">
        <v>470000000</v>
      </c>
      <c r="E23" s="7">
        <f t="shared" si="0"/>
        <v>3513000000</v>
      </c>
      <c r="F23" s="23"/>
    </row>
    <row r="24" spans="1:8">
      <c r="A24" s="5">
        <v>3</v>
      </c>
      <c r="B24" s="5" t="s">
        <v>14</v>
      </c>
      <c r="C24" s="7">
        <v>221349000</v>
      </c>
      <c r="D24" s="7">
        <v>20600000</v>
      </c>
      <c r="E24" s="7">
        <f t="shared" si="0"/>
        <v>241949000</v>
      </c>
      <c r="F24" s="8"/>
      <c r="H24" s="8"/>
    </row>
    <row r="25" spans="1:8">
      <c r="A25" s="5">
        <v>4</v>
      </c>
      <c r="B25" s="5" t="s">
        <v>43</v>
      </c>
      <c r="C25" s="7"/>
      <c r="D25" s="7"/>
      <c r="E25" s="7">
        <f t="shared" si="0"/>
        <v>0</v>
      </c>
      <c r="F25" s="8"/>
    </row>
    <row r="26" spans="1:8">
      <c r="A26" s="5"/>
      <c r="B26" s="5"/>
      <c r="C26" s="5"/>
      <c r="D26" s="5"/>
      <c r="E26" s="5"/>
    </row>
    <row r="27" spans="1:8" s="1" customFormat="1">
      <c r="A27" s="4" t="s">
        <v>15</v>
      </c>
      <c r="B27" s="4" t="s">
        <v>16</v>
      </c>
      <c r="C27" s="9">
        <f>C30</f>
        <v>362695000</v>
      </c>
      <c r="D27" s="4"/>
      <c r="E27" s="9">
        <f>C27</f>
        <v>362695000</v>
      </c>
      <c r="F27" s="10"/>
    </row>
    <row r="28" spans="1:8">
      <c r="A28" s="5">
        <v>1</v>
      </c>
      <c r="B28" s="4" t="s">
        <v>68</v>
      </c>
      <c r="C28" s="7">
        <f>C29+C30-C32</f>
        <v>424905500</v>
      </c>
      <c r="D28" s="5"/>
      <c r="E28" s="7">
        <f>C28</f>
        <v>424905500</v>
      </c>
      <c r="F28" s="8"/>
    </row>
    <row r="29" spans="1:8">
      <c r="A29" s="5"/>
      <c r="B29" s="5" t="s">
        <v>66</v>
      </c>
      <c r="C29" s="7">
        <v>75792500</v>
      </c>
      <c r="D29" s="5"/>
      <c r="E29" s="7">
        <f t="shared" ref="E29:E32" si="1">C29</f>
        <v>75792500</v>
      </c>
      <c r="F29" s="8"/>
    </row>
    <row r="30" spans="1:8">
      <c r="A30" s="5"/>
      <c r="B30" s="5" t="s">
        <v>67</v>
      </c>
      <c r="C30" s="7">
        <v>362695000</v>
      </c>
      <c r="D30" s="5"/>
      <c r="E30" s="7">
        <f t="shared" si="1"/>
        <v>362695000</v>
      </c>
    </row>
    <row r="31" spans="1:8" ht="21" customHeight="1">
      <c r="A31" s="5"/>
      <c r="B31" s="21" t="s">
        <v>84</v>
      </c>
      <c r="C31" s="22"/>
      <c r="D31" s="5"/>
      <c r="E31" s="7"/>
    </row>
    <row r="32" spans="1:8" ht="21" customHeight="1">
      <c r="A32" s="5"/>
      <c r="B32" s="11" t="s">
        <v>69</v>
      </c>
      <c r="C32" s="7">
        <v>13582000</v>
      </c>
      <c r="D32" s="5"/>
      <c r="E32" s="7">
        <f t="shared" si="1"/>
        <v>13582000</v>
      </c>
    </row>
    <row r="34" spans="1:6">
      <c r="A34" s="4" t="s">
        <v>17</v>
      </c>
      <c r="B34" s="5"/>
      <c r="C34" s="5"/>
      <c r="D34" s="5"/>
      <c r="E34" s="5"/>
    </row>
    <row r="35" spans="1:6">
      <c r="A35" s="5"/>
      <c r="B35" s="5"/>
      <c r="C35" s="5"/>
      <c r="D35" s="5"/>
      <c r="E35" s="5"/>
    </row>
    <row r="36" spans="1:6">
      <c r="A36" s="6" t="s">
        <v>7</v>
      </c>
      <c r="B36" s="6" t="s">
        <v>8</v>
      </c>
      <c r="C36" s="6" t="s">
        <v>18</v>
      </c>
      <c r="D36" s="6" t="s">
        <v>82</v>
      </c>
      <c r="E36" s="6" t="s">
        <v>19</v>
      </c>
    </row>
    <row r="37" spans="1:6">
      <c r="A37" s="4" t="s">
        <v>12</v>
      </c>
      <c r="B37" s="4" t="s">
        <v>20</v>
      </c>
      <c r="C37" s="9">
        <f>SUM(C38:C53)</f>
        <v>3264349000</v>
      </c>
      <c r="D37" s="9">
        <f>SUM(D38:D53)</f>
        <v>490600000</v>
      </c>
      <c r="E37" s="9">
        <f>C37+D37</f>
        <v>3754949000</v>
      </c>
    </row>
    <row r="38" spans="1:6">
      <c r="A38" s="5" t="s">
        <v>50</v>
      </c>
      <c r="B38" s="5" t="s">
        <v>21</v>
      </c>
      <c r="C38" s="7">
        <v>1466212015</v>
      </c>
      <c r="D38" s="5"/>
      <c r="E38" s="7">
        <f t="shared" ref="E38:E52" si="2">C38+D38</f>
        <v>1466212015</v>
      </c>
      <c r="F38" s="8"/>
    </row>
    <row r="39" spans="1:6">
      <c r="A39" s="5" t="s">
        <v>51</v>
      </c>
      <c r="B39" s="5" t="s">
        <v>22</v>
      </c>
      <c r="C39" s="7">
        <f>23076100+109520050+434746200+8970000+225359100+94587000</f>
        <v>896258450</v>
      </c>
      <c r="D39" s="5"/>
      <c r="E39" s="7">
        <f t="shared" si="2"/>
        <v>896258450</v>
      </c>
    </row>
    <row r="40" spans="1:6">
      <c r="A40" s="5" t="s">
        <v>52</v>
      </c>
      <c r="B40" s="5" t="s">
        <v>44</v>
      </c>
      <c r="C40" s="7">
        <v>2000000</v>
      </c>
      <c r="D40" s="5"/>
      <c r="E40" s="7">
        <f t="shared" si="2"/>
        <v>2000000</v>
      </c>
    </row>
    <row r="41" spans="1:6">
      <c r="A41" s="5" t="s">
        <v>53</v>
      </c>
      <c r="B41" s="5" t="s">
        <v>45</v>
      </c>
      <c r="C41" s="7">
        <f>22310000</f>
        <v>22310000</v>
      </c>
      <c r="D41" s="5"/>
      <c r="E41" s="7">
        <f t="shared" si="2"/>
        <v>22310000</v>
      </c>
    </row>
    <row r="42" spans="1:6">
      <c r="A42" s="5" t="s">
        <v>54</v>
      </c>
      <c r="B42" s="5" t="s">
        <v>46</v>
      </c>
      <c r="C42" s="7">
        <v>28800000</v>
      </c>
      <c r="D42" s="5"/>
      <c r="E42" s="7">
        <f t="shared" si="2"/>
        <v>28800000</v>
      </c>
    </row>
    <row r="43" spans="1:6">
      <c r="A43" s="5" t="s">
        <v>55</v>
      </c>
      <c r="B43" s="5" t="s">
        <v>23</v>
      </c>
      <c r="C43" s="7">
        <f>301766900+49442000+37808198+14305400</f>
        <v>403322498</v>
      </c>
      <c r="D43" s="5"/>
      <c r="E43" s="7">
        <f t="shared" si="2"/>
        <v>403322498</v>
      </c>
    </row>
    <row r="44" spans="1:6">
      <c r="A44" s="5" t="s">
        <v>56</v>
      </c>
      <c r="B44" s="5" t="s">
        <v>24</v>
      </c>
      <c r="C44" s="7">
        <v>38252741</v>
      </c>
      <c r="D44" s="5"/>
      <c r="E44" s="7">
        <f t="shared" si="2"/>
        <v>38252741</v>
      </c>
    </row>
    <row r="45" spans="1:6">
      <c r="A45" s="5" t="s">
        <v>57</v>
      </c>
      <c r="B45" s="5" t="s">
        <v>25</v>
      </c>
      <c r="C45" s="7">
        <v>14560000</v>
      </c>
      <c r="D45" s="7"/>
      <c r="E45" s="7">
        <f t="shared" si="2"/>
        <v>14560000</v>
      </c>
    </row>
    <row r="46" spans="1:6">
      <c r="A46" s="5" t="s">
        <v>58</v>
      </c>
      <c r="B46" s="5" t="s">
        <v>26</v>
      </c>
      <c r="C46" s="7">
        <v>5284200</v>
      </c>
      <c r="D46" s="7"/>
      <c r="E46" s="7">
        <f t="shared" si="2"/>
        <v>5284200</v>
      </c>
    </row>
    <row r="47" spans="1:6">
      <c r="A47" s="5" t="s">
        <v>59</v>
      </c>
      <c r="B47" s="5" t="s">
        <v>27</v>
      </c>
      <c r="C47" s="7"/>
      <c r="D47" s="7"/>
      <c r="E47" s="7">
        <f t="shared" si="2"/>
        <v>0</v>
      </c>
    </row>
    <row r="48" spans="1:6">
      <c r="A48" s="5" t="s">
        <v>60</v>
      </c>
      <c r="B48" s="5" t="s">
        <v>28</v>
      </c>
      <c r="C48" s="7">
        <f>2756000+9900000</f>
        <v>12656000</v>
      </c>
      <c r="D48" s="7"/>
      <c r="E48" s="7">
        <f t="shared" si="2"/>
        <v>12656000</v>
      </c>
    </row>
    <row r="49" spans="1:8">
      <c r="A49" s="5" t="s">
        <v>61</v>
      </c>
      <c r="B49" s="5" t="s">
        <v>29</v>
      </c>
      <c r="C49" s="7">
        <v>110790000</v>
      </c>
      <c r="D49" s="7"/>
      <c r="E49" s="7">
        <f t="shared" si="2"/>
        <v>110790000</v>
      </c>
    </row>
    <row r="50" spans="1:8">
      <c r="A50" s="5" t="s">
        <v>62</v>
      </c>
      <c r="B50" s="5" t="s">
        <v>47</v>
      </c>
      <c r="C50" s="7">
        <v>13595000</v>
      </c>
      <c r="D50" s="7">
        <v>470000000</v>
      </c>
      <c r="E50" s="7">
        <f t="shared" si="2"/>
        <v>483595000</v>
      </c>
    </row>
    <row r="51" spans="1:8" ht="42" customHeight="1">
      <c r="A51" s="5" t="s">
        <v>63</v>
      </c>
      <c r="B51" s="11" t="s">
        <v>48</v>
      </c>
      <c r="C51" s="7">
        <f>51593196+3040000</f>
        <v>54633196</v>
      </c>
      <c r="D51" s="7"/>
      <c r="E51" s="7">
        <f t="shared" si="2"/>
        <v>54633196</v>
      </c>
    </row>
    <row r="52" spans="1:8" ht="43" customHeight="1">
      <c r="A52" s="5" t="s">
        <v>64</v>
      </c>
      <c r="B52" s="11" t="s">
        <v>49</v>
      </c>
      <c r="C52" s="7">
        <v>167805000</v>
      </c>
      <c r="D52" s="7"/>
      <c r="E52" s="7">
        <f t="shared" si="2"/>
        <v>167805000</v>
      </c>
    </row>
    <row r="53" spans="1:8">
      <c r="A53" s="5" t="s">
        <v>65</v>
      </c>
      <c r="B53" s="5" t="s">
        <v>30</v>
      </c>
      <c r="C53" s="7">
        <v>27869900</v>
      </c>
      <c r="D53" s="7">
        <v>20600000</v>
      </c>
      <c r="E53" s="7">
        <f>C53+D53</f>
        <v>48469900</v>
      </c>
      <c r="F53" s="8"/>
    </row>
    <row r="54" spans="1:8">
      <c r="A54" s="5"/>
      <c r="B54" s="5"/>
      <c r="C54" s="5"/>
      <c r="D54" s="5"/>
      <c r="E54" s="5"/>
    </row>
    <row r="55" spans="1:8">
      <c r="A55" s="4" t="s">
        <v>15</v>
      </c>
      <c r="B55" s="4" t="s">
        <v>31</v>
      </c>
      <c r="C55" s="9">
        <f>SUM(C56:C65)</f>
        <v>823164166</v>
      </c>
      <c r="D55" s="9">
        <f t="shared" ref="D55:E55" si="3">SUM(D56:D65)</f>
        <v>0</v>
      </c>
      <c r="E55" s="9">
        <f t="shared" si="3"/>
        <v>823164166</v>
      </c>
      <c r="F55" s="8"/>
      <c r="G55" s="12"/>
      <c r="H55" s="13"/>
    </row>
    <row r="56" spans="1:8">
      <c r="A56" s="5" t="s">
        <v>50</v>
      </c>
      <c r="B56" s="14" t="s">
        <v>21</v>
      </c>
      <c r="C56" s="7">
        <v>334778900</v>
      </c>
      <c r="D56" s="5"/>
      <c r="E56" s="7">
        <f>C56</f>
        <v>334778900</v>
      </c>
      <c r="G56" s="12"/>
      <c r="H56" s="13"/>
    </row>
    <row r="57" spans="1:8" ht="18" customHeight="1">
      <c r="A57" s="5" t="s">
        <v>51</v>
      </c>
      <c r="B57" s="14" t="s">
        <v>22</v>
      </c>
      <c r="C57" s="7">
        <v>301876000</v>
      </c>
      <c r="D57" s="5"/>
      <c r="E57" s="7">
        <f t="shared" ref="E57:E65" si="4">C57</f>
        <v>301876000</v>
      </c>
      <c r="G57" s="12"/>
      <c r="H57" s="13"/>
    </row>
    <row r="58" spans="1:8" ht="18" customHeight="1">
      <c r="A58" s="5" t="s">
        <v>55</v>
      </c>
      <c r="B58" s="14" t="s">
        <v>23</v>
      </c>
      <c r="C58" s="7">
        <v>46352300</v>
      </c>
      <c r="D58" s="5"/>
      <c r="E58" s="7">
        <f t="shared" si="4"/>
        <v>46352300</v>
      </c>
      <c r="G58" s="12"/>
      <c r="H58" s="13"/>
    </row>
    <row r="59" spans="1:8" ht="18" customHeight="1">
      <c r="A59" s="5" t="s">
        <v>56</v>
      </c>
      <c r="B59" s="14" t="s">
        <v>24</v>
      </c>
      <c r="C59" s="7">
        <v>12591866</v>
      </c>
      <c r="D59" s="5"/>
      <c r="E59" s="7">
        <f t="shared" si="4"/>
        <v>12591866</v>
      </c>
      <c r="G59" s="12"/>
      <c r="H59" s="13"/>
    </row>
    <row r="60" spans="1:8" ht="18" customHeight="1">
      <c r="A60" s="5" t="s">
        <v>57</v>
      </c>
      <c r="B60" s="14" t="s">
        <v>25</v>
      </c>
      <c r="C60" s="7">
        <v>7149600</v>
      </c>
      <c r="D60" s="5"/>
      <c r="E60" s="7">
        <f t="shared" si="4"/>
        <v>7149600</v>
      </c>
      <c r="G60" s="12"/>
      <c r="H60" s="13"/>
    </row>
    <row r="61" spans="1:8">
      <c r="A61" s="5" t="s">
        <v>58</v>
      </c>
      <c r="B61" s="14" t="s">
        <v>26</v>
      </c>
      <c r="C61" s="7">
        <v>5058000</v>
      </c>
      <c r="D61" s="5"/>
      <c r="E61" s="7">
        <f t="shared" si="4"/>
        <v>5058000</v>
      </c>
      <c r="G61" s="12"/>
      <c r="H61" s="13"/>
    </row>
    <row r="62" spans="1:8" ht="18" customHeight="1">
      <c r="A62" s="5" t="s">
        <v>60</v>
      </c>
      <c r="B62" s="14" t="s">
        <v>28</v>
      </c>
      <c r="C62" s="7">
        <v>5625900</v>
      </c>
      <c r="D62" s="5"/>
      <c r="E62" s="7">
        <f t="shared" si="4"/>
        <v>5625900</v>
      </c>
      <c r="G62" s="12"/>
      <c r="H62" s="13"/>
    </row>
    <row r="63" spans="1:8" ht="18" customHeight="1">
      <c r="A63" s="5" t="s">
        <v>62</v>
      </c>
      <c r="B63" s="14" t="s">
        <v>47</v>
      </c>
      <c r="C63" s="7">
        <v>17514800</v>
      </c>
      <c r="D63" s="5"/>
      <c r="E63" s="7">
        <f t="shared" si="4"/>
        <v>17514800</v>
      </c>
      <c r="G63" s="12"/>
      <c r="H63" s="13"/>
    </row>
    <row r="64" spans="1:8">
      <c r="A64" s="5" t="s">
        <v>64</v>
      </c>
      <c r="B64" s="14" t="s">
        <v>32</v>
      </c>
      <c r="C64" s="7">
        <v>53785000</v>
      </c>
      <c r="D64" s="5"/>
      <c r="E64" s="7">
        <f t="shared" si="4"/>
        <v>53785000</v>
      </c>
      <c r="G64" s="12"/>
      <c r="H64" s="13"/>
    </row>
    <row r="65" spans="1:8">
      <c r="A65" s="5" t="s">
        <v>65</v>
      </c>
      <c r="B65" s="14" t="s">
        <v>30</v>
      </c>
      <c r="C65" s="7">
        <v>38431800</v>
      </c>
      <c r="D65" s="5"/>
      <c r="E65" s="7">
        <f t="shared" si="4"/>
        <v>38431800</v>
      </c>
      <c r="F65" s="15"/>
      <c r="G65" s="16"/>
      <c r="H65" s="17"/>
    </row>
    <row r="66" spans="1:8">
      <c r="A66" s="5"/>
      <c r="B66" s="5"/>
      <c r="C66" s="5"/>
      <c r="D66" s="5"/>
      <c r="E66" s="5"/>
    </row>
    <row r="67" spans="1:8" s="1" customFormat="1">
      <c r="A67" s="4" t="s">
        <v>70</v>
      </c>
      <c r="B67" s="4" t="s">
        <v>80</v>
      </c>
      <c r="C67" s="4"/>
      <c r="D67" s="4"/>
      <c r="E67" s="4"/>
    </row>
    <row r="68" spans="1:8">
      <c r="A68" s="4">
        <v>1</v>
      </c>
      <c r="B68" s="4" t="s">
        <v>71</v>
      </c>
      <c r="C68" s="5"/>
      <c r="D68" s="5"/>
      <c r="E68" s="5"/>
    </row>
    <row r="69" spans="1:8">
      <c r="A69" s="5"/>
      <c r="B69" s="5" t="s">
        <v>72</v>
      </c>
      <c r="C69" s="5" t="s">
        <v>96</v>
      </c>
      <c r="D69" s="5"/>
      <c r="E69" s="5"/>
    </row>
    <row r="70" spans="1:8">
      <c r="A70" s="5"/>
      <c r="B70" s="5" t="s">
        <v>73</v>
      </c>
      <c r="C70" s="7">
        <v>20600000</v>
      </c>
      <c r="D70" s="5"/>
      <c r="E70" s="7">
        <f>C70</f>
        <v>20600000</v>
      </c>
    </row>
    <row r="71" spans="1:8">
      <c r="A71" s="4">
        <v>2</v>
      </c>
      <c r="B71" s="4" t="s">
        <v>75</v>
      </c>
      <c r="C71" s="5"/>
      <c r="D71" s="5"/>
      <c r="E71" s="5"/>
    </row>
    <row r="72" spans="1:8">
      <c r="A72" s="5"/>
      <c r="B72" s="5" t="s">
        <v>74</v>
      </c>
      <c r="C72" s="5"/>
      <c r="D72" s="5"/>
      <c r="E72" s="5"/>
    </row>
    <row r="73" spans="1:8">
      <c r="A73" s="5"/>
      <c r="B73" s="5" t="s">
        <v>76</v>
      </c>
      <c r="C73" s="18">
        <v>11727900</v>
      </c>
      <c r="D73" s="5"/>
      <c r="E73" s="7">
        <f>C73</f>
        <v>11727900</v>
      </c>
    </row>
    <row r="74" spans="1:8">
      <c r="A74" s="4">
        <v>3</v>
      </c>
      <c r="B74" s="4" t="s">
        <v>77</v>
      </c>
      <c r="C74" s="18"/>
      <c r="D74" s="5"/>
      <c r="E74" s="7"/>
    </row>
    <row r="75" spans="1:8">
      <c r="A75" s="5"/>
      <c r="B75" s="5" t="s">
        <v>78</v>
      </c>
      <c r="C75" s="18" t="s">
        <v>97</v>
      </c>
      <c r="D75" s="5"/>
      <c r="E75" s="7"/>
    </row>
    <row r="76" spans="1:8">
      <c r="A76" s="5"/>
      <c r="B76" s="5" t="s">
        <v>79</v>
      </c>
      <c r="C76" s="18">
        <v>15450000</v>
      </c>
      <c r="D76" s="5"/>
      <c r="E76" s="7">
        <f>C76</f>
        <v>15450000</v>
      </c>
    </row>
    <row r="77" spans="1:8">
      <c r="B77" s="2" t="s">
        <v>33</v>
      </c>
    </row>
    <row r="78" spans="1:8">
      <c r="B78" s="2" t="s">
        <v>34</v>
      </c>
    </row>
    <row r="80" spans="1:8">
      <c r="C80" s="20" t="s">
        <v>95</v>
      </c>
      <c r="D80" s="20"/>
      <c r="E80" s="20"/>
    </row>
    <row r="81" spans="1:10">
      <c r="A81" s="20" t="s">
        <v>98</v>
      </c>
      <c r="B81" s="20"/>
      <c r="C81" s="20"/>
      <c r="D81" s="20"/>
      <c r="E81" s="20"/>
    </row>
    <row r="82" spans="1:10">
      <c r="A82" s="3"/>
      <c r="B82" s="3"/>
    </row>
    <row r="83" spans="1:10">
      <c r="A83" s="3"/>
      <c r="B83" s="3"/>
    </row>
    <row r="84" spans="1:10">
      <c r="A84" s="3"/>
      <c r="B84" s="3"/>
    </row>
    <row r="85" spans="1:10">
      <c r="A85" s="20" t="s">
        <v>99</v>
      </c>
      <c r="B85" s="20"/>
      <c r="C85" s="20"/>
      <c r="D85" s="20"/>
      <c r="E85" s="20"/>
      <c r="I85" s="20"/>
      <c r="J85" s="20"/>
    </row>
  </sheetData>
  <mergeCells count="9">
    <mergeCell ref="I85:J85"/>
    <mergeCell ref="A81:E81"/>
    <mergeCell ref="A85:E85"/>
    <mergeCell ref="C1:E1"/>
    <mergeCell ref="C2:E2"/>
    <mergeCell ref="A4:E4"/>
    <mergeCell ref="A5:E5"/>
    <mergeCell ref="C80:E80"/>
    <mergeCell ref="B31:C31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2024-08-14T09:47:43Z</cp:lastPrinted>
  <dcterms:created xsi:type="dcterms:W3CDTF">2024-08-14T08:36:00Z</dcterms:created>
  <dcterms:modified xsi:type="dcterms:W3CDTF">2024-08-15T08:51:46Z</dcterms:modified>
</cp:coreProperties>
</file>